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440" windowHeight="7755"/>
  </bookViews>
  <sheets>
    <sheet name="Måned 2020" sheetId="12" r:id="rId1"/>
  </sheets>
  <calcPr calcId="145621"/>
</workbook>
</file>

<file path=xl/calcChain.xml><?xml version="1.0" encoding="utf-8"?>
<calcChain xmlns="http://schemas.openxmlformats.org/spreadsheetml/2006/main">
  <c r="A51" i="12" l="1"/>
  <c r="B51" i="12"/>
  <c r="C51" i="12"/>
  <c r="I26" i="12"/>
  <c r="I27" i="12"/>
  <c r="D51" i="12"/>
  <c r="F51" i="12"/>
  <c r="K9" i="12" s="1"/>
  <c r="G51" i="12"/>
  <c r="A53" i="12"/>
  <c r="B53" i="12"/>
  <c r="C53" i="12"/>
  <c r="E51" i="12"/>
  <c r="A55" i="12"/>
  <c r="D55" i="12"/>
  <c r="F55" i="12"/>
  <c r="K13" i="12" s="1"/>
  <c r="E53" i="12"/>
  <c r="G53" i="12"/>
  <c r="D53" i="12"/>
  <c r="F53" i="12"/>
  <c r="B55" i="12"/>
  <c r="C55" i="12"/>
  <c r="A57" i="12"/>
  <c r="G55" i="12"/>
  <c r="E55" i="12"/>
  <c r="D57" i="12"/>
  <c r="F57" i="12"/>
  <c r="E57" i="12"/>
  <c r="A59" i="12"/>
  <c r="B57" i="12"/>
  <c r="C57" i="12"/>
  <c r="G57" i="12"/>
  <c r="B59" i="12"/>
  <c r="C59" i="12"/>
  <c r="E59" i="12"/>
  <c r="K17" i="12" s="1"/>
  <c r="A61" i="12"/>
  <c r="D59" i="12"/>
  <c r="F59" i="12"/>
  <c r="G59" i="12"/>
  <c r="D61" i="12"/>
  <c r="F61" i="12"/>
  <c r="E61" i="12"/>
  <c r="K19" i="12" s="1"/>
  <c r="B61" i="12"/>
  <c r="C61" i="12"/>
  <c r="G61" i="12"/>
  <c r="A63" i="12"/>
  <c r="D63" i="12"/>
  <c r="F63" i="12"/>
  <c r="E63" i="12"/>
  <c r="B63" i="12"/>
  <c r="C63" i="12"/>
  <c r="A65" i="12"/>
  <c r="G63" i="12"/>
  <c r="D65" i="12"/>
  <c r="F65" i="12"/>
  <c r="K23" i="12" s="1"/>
  <c r="B65" i="12"/>
  <c r="C65" i="12"/>
  <c r="E65" i="12"/>
  <c r="G65" i="12"/>
  <c r="A67" i="12"/>
  <c r="K21" i="12"/>
  <c r="D67" i="12"/>
  <c r="F67" i="12"/>
  <c r="E67" i="12"/>
  <c r="K25" i="12" s="1"/>
  <c r="B67" i="12"/>
  <c r="C67" i="12"/>
  <c r="G67" i="12"/>
  <c r="K15" i="12" l="1"/>
  <c r="K11" i="12"/>
  <c r="K27" i="12" s="1"/>
</calcChain>
</file>

<file path=xl/comments1.xml><?xml version="1.0" encoding="utf-8"?>
<comments xmlns="http://schemas.openxmlformats.org/spreadsheetml/2006/main">
  <authors>
    <author>Allan Petersen</author>
  </authors>
  <commentList>
    <comment ref="A4" authorId="0">
      <text>
        <r>
          <rPr>
            <sz val="9"/>
            <color indexed="81"/>
            <rFont val="Tahoma"/>
            <charset val="1"/>
          </rPr>
          <t xml:space="preserve">Skriv CVRnr på den virksomhed der udbetaler kørselsgodtgørelse.
Der kan udbetales høj takst for hvert CVR-nr., der udbetaler godtgørelse
</t>
        </r>
      </text>
    </comment>
    <comment ref="C4" authorId="0">
      <text>
        <r>
          <rPr>
            <sz val="9"/>
            <color indexed="81"/>
            <rFont val="Tahoma"/>
            <charset val="1"/>
          </rPr>
          <t>Skriv firmanavnet på den virksomhed, der udbetaler kørselsgodtgørelse</t>
        </r>
      </text>
    </comment>
    <comment ref="D5" authorId="0">
      <text>
        <r>
          <rPr>
            <sz val="8"/>
            <color indexed="81"/>
            <rFont val="Tahoma"/>
          </rPr>
          <t>Her skrives dit CPR-nummer</t>
        </r>
      </text>
    </comment>
    <comment ref="F5" authorId="0">
      <text>
        <r>
          <rPr>
            <sz val="8"/>
            <color indexed="81"/>
            <rFont val="Tahoma"/>
          </rPr>
          <t>Her skal du skrive dit navn og adresse</t>
        </r>
      </text>
    </comment>
    <comment ref="E26" authorId="0">
      <text>
        <r>
          <rPr>
            <sz val="8"/>
            <color indexed="81"/>
            <rFont val="Tahoma"/>
          </rPr>
          <t>Her skal du skrive registreringsnummeret på din bil</t>
        </r>
      </text>
    </comment>
  </commentList>
</comments>
</file>

<file path=xl/sharedStrings.xml><?xml version="1.0" encoding="utf-8"?>
<sst xmlns="http://schemas.openxmlformats.org/spreadsheetml/2006/main" count="25" uniqueCount="25">
  <si>
    <t>Erhvervsmæssige formål</t>
  </si>
  <si>
    <t>Satser og beregning</t>
  </si>
  <si>
    <t>Dato</t>
  </si>
  <si>
    <t>Antal</t>
  </si>
  <si>
    <t>I alt</t>
  </si>
  <si>
    <t>Udarbejdet den</t>
  </si>
  <si>
    <t>Efterregnet den</t>
  </si>
  <si>
    <t>Modtagers CPR-nummer, navn og adresse:</t>
  </si>
  <si>
    <t>Kørselsmål og eventuelle delmål</t>
  </si>
  <si>
    <t>Kilometer</t>
  </si>
  <si>
    <t xml:space="preserve">Satser </t>
  </si>
  <si>
    <t>Periodens kørsel</t>
  </si>
  <si>
    <t>Beregning af befordringsgodtgørelse:</t>
  </si>
  <si>
    <t>Årets kørsel i alt</t>
  </si>
  <si>
    <t>Kalenderårets samlede kørsel hidtil (overført fra sidste afregning)</t>
  </si>
  <si>
    <t>Periodens kørsel i alt</t>
  </si>
  <si>
    <t xml:space="preserve"> - heraf under 20.000 km</t>
  </si>
  <si>
    <t xml:space="preserve"> - heraf over 20.000 km</t>
  </si>
  <si>
    <t>Skattefri befordringsgodtgørelse i alt</t>
  </si>
  <si>
    <t>Godkendt den</t>
  </si>
  <si>
    <t>Kalenderårets samlede kørsel herefter (overføres til næste afregning)</t>
  </si>
  <si>
    <t xml:space="preserve">Kørslen er foretaget i egen bil med registreringsnr.: </t>
  </si>
  <si>
    <t>CVR-nr. XX XX XX XX</t>
  </si>
  <si>
    <t>Firmanavn</t>
  </si>
  <si>
    <t>Kørselsafregning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</si>
</sst>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</font>
    <font>
      <sz val="9"/>
      <color indexed="81"/>
      <name val="Tahoma"/>
      <charset val="1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2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3" borderId="7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0" fillId="2" borderId="12" xfId="0" applyFill="1" applyBorder="1" applyProtection="1"/>
    <xf numFmtId="2" fontId="0" fillId="2" borderId="0" xfId="0" applyNumberFormat="1" applyFill="1" applyProtection="1"/>
    <xf numFmtId="2" fontId="0" fillId="2" borderId="12" xfId="0" applyNumberFormat="1" applyFill="1" applyBorder="1" applyProtection="1"/>
    <xf numFmtId="0" fontId="4" fillId="0" borderId="13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4" fontId="0" fillId="0" borderId="11" xfId="0" applyNumberFormat="1" applyFill="1" applyBorder="1" applyAlignment="1" applyProtection="1">
      <alignment vertical="center"/>
    </xf>
    <xf numFmtId="4" fontId="0" fillId="0" borderId="10" xfId="0" applyNumberForma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4" fontId="0" fillId="0" borderId="16" xfId="0" applyNumberFormat="1" applyFill="1" applyBorder="1" applyAlignment="1" applyProtection="1">
      <alignment vertical="center"/>
    </xf>
    <xf numFmtId="4" fontId="1" fillId="0" borderId="14" xfId="0" applyNumberFormat="1" applyFont="1" applyFill="1" applyBorder="1" applyAlignment="1" applyProtection="1">
      <alignment vertical="center"/>
    </xf>
    <xf numFmtId="0" fontId="0" fillId="2" borderId="7" xfId="0" applyFill="1" applyBorder="1" applyProtection="1"/>
    <xf numFmtId="0" fontId="0" fillId="2" borderId="17" xfId="0" applyFill="1" applyBorder="1" applyProtection="1"/>
    <xf numFmtId="0" fontId="0" fillId="2" borderId="9" xfId="0" applyFill="1" applyBorder="1" applyProtection="1"/>
    <xf numFmtId="0" fontId="0" fillId="0" borderId="0" xfId="0" applyFill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8" fillId="0" borderId="0" xfId="0" applyFont="1" applyProtection="1"/>
    <xf numFmtId="0" fontId="1" fillId="3" borderId="7" xfId="0" applyFont="1" applyFill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164" fontId="4" fillId="4" borderId="21" xfId="0" applyNumberFormat="1" applyFont="1" applyFill="1" applyBorder="1" applyAlignment="1" applyProtection="1">
      <alignment horizontal="left"/>
      <protection locked="0"/>
    </xf>
    <xf numFmtId="164" fontId="0" fillId="4" borderId="10" xfId="0" applyNumberFormat="1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left" wrapText="1"/>
      <protection locked="0"/>
    </xf>
    <xf numFmtId="0" fontId="0" fillId="4" borderId="23" xfId="0" applyFill="1" applyBorder="1" applyAlignment="1" applyProtection="1">
      <alignment horizontal="left" wrapText="1"/>
      <protection locked="0"/>
    </xf>
    <xf numFmtId="0" fontId="0" fillId="4" borderId="24" xfId="0" applyFill="1" applyBorder="1" applyAlignment="1" applyProtection="1">
      <alignment horizontal="left" wrapText="1"/>
      <protection locked="0"/>
    </xf>
    <xf numFmtId="0" fontId="0" fillId="4" borderId="13" xfId="0" applyFill="1" applyBorder="1" applyAlignment="1" applyProtection="1">
      <alignment horizontal="left" wrapText="1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0" fillId="4" borderId="22" xfId="0" applyFill="1" applyBorder="1" applyAlignment="1" applyProtection="1">
      <alignment horizontal="left" wrapText="1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0" fillId="2" borderId="25" xfId="0" applyFill="1" applyBorder="1" applyAlignment="1" applyProtection="1">
      <alignment horizontal="left" vertical="center"/>
    </xf>
    <xf numFmtId="0" fontId="4" fillId="4" borderId="16" xfId="0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tabSelected="1" zoomScale="90" zoomScaleNormal="90" workbookViewId="0">
      <selection activeCell="B43" sqref="B43"/>
    </sheetView>
  </sheetViews>
  <sheetFormatPr defaultRowHeight="12.75" x14ac:dyDescent="0.2"/>
  <cols>
    <col min="1" max="1" width="14.28515625" style="3" customWidth="1"/>
    <col min="2" max="2" width="9.140625" style="3"/>
    <col min="3" max="3" width="16.7109375" style="3" customWidth="1"/>
    <col min="4" max="4" width="16.5703125" style="3" customWidth="1"/>
    <col min="5" max="5" width="7.140625" style="3" customWidth="1"/>
    <col min="6" max="6" width="9.140625" style="3"/>
    <col min="7" max="7" width="18" style="3" customWidth="1"/>
    <col min="8" max="8" width="17.5703125" style="3" customWidth="1"/>
    <col min="9" max="9" width="12" style="3" customWidth="1"/>
    <col min="10" max="10" width="9.140625" style="3"/>
    <col min="11" max="11" width="12" style="3" customWidth="1"/>
    <col min="12" max="16384" width="9.140625" style="3"/>
  </cols>
  <sheetData>
    <row r="1" spans="1:11" ht="33.75" x14ac:dyDescent="0.5">
      <c r="A1" s="1" t="s">
        <v>24</v>
      </c>
      <c r="B1" s="2"/>
      <c r="C1" s="2"/>
      <c r="D1" s="2"/>
      <c r="E1" s="1"/>
      <c r="F1" s="2"/>
      <c r="G1" s="2"/>
      <c r="H1" s="2"/>
      <c r="I1" s="2"/>
      <c r="J1" s="2"/>
      <c r="K1" s="2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23.25" customHeight="1" thickBot="1" x14ac:dyDescent="0.25">
      <c r="A4" s="4" t="s">
        <v>22</v>
      </c>
      <c r="B4" s="5"/>
      <c r="C4" s="6" t="s">
        <v>23</v>
      </c>
      <c r="D4" s="5"/>
      <c r="E4" s="7"/>
      <c r="F4" s="5"/>
      <c r="G4" s="7"/>
      <c r="H4" s="5"/>
      <c r="I4" s="7"/>
      <c r="J4" s="7"/>
      <c r="K4" s="8"/>
    </row>
    <row r="5" spans="1:11" s="14" customFormat="1" ht="23.25" customHeight="1" thickBot="1" x14ac:dyDescent="0.25">
      <c r="A5" s="10" t="s">
        <v>7</v>
      </c>
      <c r="B5" s="11"/>
      <c r="C5" s="11"/>
      <c r="D5" s="50"/>
      <c r="E5" s="51"/>
      <c r="F5" s="52"/>
      <c r="G5" s="52"/>
      <c r="H5" s="52"/>
      <c r="I5" s="52"/>
      <c r="J5" s="12"/>
      <c r="K5" s="13"/>
    </row>
    <row r="6" spans="1:11" s="14" customFormat="1" ht="18.75" customHeight="1" x14ac:dyDescent="0.2">
      <c r="A6" s="48" t="s">
        <v>2</v>
      </c>
      <c r="B6" s="15" t="s">
        <v>8</v>
      </c>
      <c r="C6" s="16"/>
      <c r="D6" s="16"/>
      <c r="E6" s="16"/>
      <c r="F6" s="17" t="s">
        <v>0</v>
      </c>
      <c r="G6" s="16"/>
      <c r="H6" s="16"/>
      <c r="I6" s="18" t="s">
        <v>9</v>
      </c>
      <c r="J6" s="19" t="s">
        <v>1</v>
      </c>
      <c r="K6" s="20"/>
    </row>
    <row r="7" spans="1:11" s="14" customFormat="1" ht="15" customHeight="1" x14ac:dyDescent="0.2">
      <c r="A7" s="49"/>
      <c r="B7" s="53"/>
      <c r="C7" s="54"/>
      <c r="D7" s="54"/>
      <c r="E7" s="55"/>
      <c r="F7" s="53"/>
      <c r="G7" s="54"/>
      <c r="H7" s="55"/>
      <c r="I7" s="21" t="s">
        <v>3</v>
      </c>
      <c r="J7" s="22" t="s">
        <v>10</v>
      </c>
      <c r="K7" s="21" t="s">
        <v>4</v>
      </c>
    </row>
    <row r="8" spans="1:11" x14ac:dyDescent="0.2">
      <c r="A8" s="56"/>
      <c r="B8" s="60"/>
      <c r="C8" s="61"/>
      <c r="D8" s="61"/>
      <c r="E8" s="62"/>
      <c r="F8" s="66"/>
      <c r="G8" s="67"/>
      <c r="H8" s="68"/>
      <c r="I8" s="58">
        <v>0</v>
      </c>
      <c r="J8" s="2"/>
      <c r="K8" s="23"/>
    </row>
    <row r="9" spans="1:11" x14ac:dyDescent="0.2">
      <c r="A9" s="57"/>
      <c r="B9" s="63"/>
      <c r="C9" s="64"/>
      <c r="D9" s="64"/>
      <c r="E9" s="65"/>
      <c r="F9" s="69"/>
      <c r="G9" s="70"/>
      <c r="H9" s="71"/>
      <c r="I9" s="59"/>
      <c r="J9" s="24"/>
      <c r="K9" s="25">
        <f>E51+(IF(F51&gt;0,F51,0)+G51)</f>
        <v>0</v>
      </c>
    </row>
    <row r="10" spans="1:11" x14ac:dyDescent="0.2">
      <c r="A10" s="56"/>
      <c r="B10" s="66"/>
      <c r="C10" s="67"/>
      <c r="D10" s="67"/>
      <c r="E10" s="68"/>
      <c r="F10" s="79"/>
      <c r="G10" s="80"/>
      <c r="H10" s="81"/>
      <c r="I10" s="58">
        <v>0</v>
      </c>
      <c r="J10" s="2"/>
      <c r="K10" s="25"/>
    </row>
    <row r="11" spans="1:11" x14ac:dyDescent="0.2">
      <c r="A11" s="57"/>
      <c r="B11" s="69"/>
      <c r="C11" s="70"/>
      <c r="D11" s="70"/>
      <c r="E11" s="71"/>
      <c r="F11" s="82"/>
      <c r="G11" s="83"/>
      <c r="H11" s="84"/>
      <c r="I11" s="59"/>
      <c r="J11" s="24"/>
      <c r="K11" s="25">
        <f>E53+(IF(F53&gt;0,F53,0)+G53)</f>
        <v>0</v>
      </c>
    </row>
    <row r="12" spans="1:11" x14ac:dyDescent="0.2">
      <c r="A12" s="56"/>
      <c r="B12" s="66"/>
      <c r="C12" s="67"/>
      <c r="D12" s="67"/>
      <c r="E12" s="68"/>
      <c r="F12" s="66"/>
      <c r="G12" s="67"/>
      <c r="H12" s="68"/>
      <c r="I12" s="58">
        <v>0</v>
      </c>
      <c r="J12" s="2"/>
      <c r="K12" s="25"/>
    </row>
    <row r="13" spans="1:11" x14ac:dyDescent="0.2">
      <c r="A13" s="57"/>
      <c r="B13" s="69"/>
      <c r="C13" s="70"/>
      <c r="D13" s="70"/>
      <c r="E13" s="71"/>
      <c r="F13" s="69"/>
      <c r="G13" s="70"/>
      <c r="H13" s="71"/>
      <c r="I13" s="59"/>
      <c r="J13" s="24"/>
      <c r="K13" s="25">
        <f>E55+(IF(F55&gt;0,F55,0)+G55)</f>
        <v>0</v>
      </c>
    </row>
    <row r="14" spans="1:11" x14ac:dyDescent="0.2">
      <c r="A14" s="56"/>
      <c r="B14" s="66"/>
      <c r="C14" s="67"/>
      <c r="D14" s="67"/>
      <c r="E14" s="68"/>
      <c r="F14" s="66"/>
      <c r="G14" s="67"/>
      <c r="H14" s="68"/>
      <c r="I14" s="58">
        <v>0</v>
      </c>
      <c r="J14" s="2"/>
      <c r="K14" s="25"/>
    </row>
    <row r="15" spans="1:11" x14ac:dyDescent="0.2">
      <c r="A15" s="57"/>
      <c r="B15" s="69"/>
      <c r="C15" s="70"/>
      <c r="D15" s="70"/>
      <c r="E15" s="71"/>
      <c r="F15" s="69"/>
      <c r="G15" s="70"/>
      <c r="H15" s="71"/>
      <c r="I15" s="59"/>
      <c r="J15" s="24"/>
      <c r="K15" s="25">
        <f>E57+(IF(F57&gt;0,F57,0)+G57)</f>
        <v>0</v>
      </c>
    </row>
    <row r="16" spans="1:11" x14ac:dyDescent="0.2">
      <c r="A16" s="56"/>
      <c r="B16" s="66"/>
      <c r="C16" s="67"/>
      <c r="D16" s="67"/>
      <c r="E16" s="68"/>
      <c r="F16" s="66"/>
      <c r="G16" s="67"/>
      <c r="H16" s="68"/>
      <c r="I16" s="58">
        <v>0</v>
      </c>
      <c r="J16" s="2"/>
      <c r="K16" s="25"/>
    </row>
    <row r="17" spans="1:11" x14ac:dyDescent="0.2">
      <c r="A17" s="57"/>
      <c r="B17" s="69"/>
      <c r="C17" s="70"/>
      <c r="D17" s="70"/>
      <c r="E17" s="71"/>
      <c r="F17" s="69"/>
      <c r="G17" s="70"/>
      <c r="H17" s="71"/>
      <c r="I17" s="59"/>
      <c r="J17" s="24"/>
      <c r="K17" s="25">
        <f>E59+(IF(F59&gt;0,F59,0)+G59)</f>
        <v>0</v>
      </c>
    </row>
    <row r="18" spans="1:11" x14ac:dyDescent="0.2">
      <c r="A18" s="56"/>
      <c r="B18" s="66"/>
      <c r="C18" s="67"/>
      <c r="D18" s="67"/>
      <c r="E18" s="68"/>
      <c r="F18" s="66"/>
      <c r="G18" s="67"/>
      <c r="H18" s="68"/>
      <c r="I18" s="58">
        <v>0</v>
      </c>
      <c r="J18" s="2"/>
      <c r="K18" s="25"/>
    </row>
    <row r="19" spans="1:11" x14ac:dyDescent="0.2">
      <c r="A19" s="57"/>
      <c r="B19" s="69"/>
      <c r="C19" s="70"/>
      <c r="D19" s="70"/>
      <c r="E19" s="71"/>
      <c r="F19" s="69"/>
      <c r="G19" s="70"/>
      <c r="H19" s="71"/>
      <c r="I19" s="59"/>
      <c r="J19" s="24"/>
      <c r="K19" s="25">
        <f>E61+(IF(F61&gt;0,F61,0)+G61)</f>
        <v>0</v>
      </c>
    </row>
    <row r="20" spans="1:11" x14ac:dyDescent="0.2">
      <c r="A20" s="56"/>
      <c r="B20" s="66"/>
      <c r="C20" s="67"/>
      <c r="D20" s="67"/>
      <c r="E20" s="68"/>
      <c r="F20" s="66"/>
      <c r="G20" s="67"/>
      <c r="H20" s="68"/>
      <c r="I20" s="72">
        <v>0</v>
      </c>
      <c r="J20" s="2"/>
      <c r="K20" s="25"/>
    </row>
    <row r="21" spans="1:11" x14ac:dyDescent="0.2">
      <c r="A21" s="57"/>
      <c r="B21" s="69"/>
      <c r="C21" s="70"/>
      <c r="D21" s="70"/>
      <c r="E21" s="71"/>
      <c r="F21" s="69"/>
      <c r="G21" s="70"/>
      <c r="H21" s="71"/>
      <c r="I21" s="59"/>
      <c r="J21" s="24"/>
      <c r="K21" s="25">
        <f>E63+(IF(F63&gt;0,F63,0)+G63)</f>
        <v>0</v>
      </c>
    </row>
    <row r="22" spans="1:11" x14ac:dyDescent="0.2">
      <c r="A22" s="56"/>
      <c r="B22" s="66"/>
      <c r="C22" s="67"/>
      <c r="D22" s="67"/>
      <c r="E22" s="68"/>
      <c r="F22" s="66"/>
      <c r="G22" s="67"/>
      <c r="H22" s="68"/>
      <c r="I22" s="58">
        <v>0</v>
      </c>
      <c r="J22" s="2"/>
      <c r="K22" s="25"/>
    </row>
    <row r="23" spans="1:11" x14ac:dyDescent="0.2">
      <c r="A23" s="57"/>
      <c r="B23" s="69"/>
      <c r="C23" s="70"/>
      <c r="D23" s="70"/>
      <c r="E23" s="71"/>
      <c r="F23" s="69"/>
      <c r="G23" s="70"/>
      <c r="H23" s="71"/>
      <c r="I23" s="59"/>
      <c r="J23" s="24"/>
      <c r="K23" s="25">
        <f>E65+(IF(F65&gt;0,F65,0)+G65)</f>
        <v>0</v>
      </c>
    </row>
    <row r="24" spans="1:11" x14ac:dyDescent="0.2">
      <c r="A24" s="56"/>
      <c r="B24" s="66"/>
      <c r="C24" s="67"/>
      <c r="D24" s="67"/>
      <c r="E24" s="68"/>
      <c r="F24" s="66"/>
      <c r="G24" s="67"/>
      <c r="H24" s="68"/>
      <c r="I24" s="58">
        <v>0</v>
      </c>
      <c r="J24" s="2"/>
      <c r="K24" s="25"/>
    </row>
    <row r="25" spans="1:11" x14ac:dyDescent="0.2">
      <c r="A25" s="57"/>
      <c r="B25" s="69"/>
      <c r="C25" s="70"/>
      <c r="D25" s="70"/>
      <c r="E25" s="71"/>
      <c r="F25" s="69"/>
      <c r="G25" s="70"/>
      <c r="H25" s="71"/>
      <c r="I25" s="59"/>
      <c r="J25" s="24"/>
      <c r="K25" s="25">
        <f>E67+(IF(F67&gt;0,F67,0)+G67)</f>
        <v>0</v>
      </c>
    </row>
    <row r="26" spans="1:11" s="14" customFormat="1" ht="17.100000000000001" customHeight="1" x14ac:dyDescent="0.2">
      <c r="A26" s="26" t="s">
        <v>21</v>
      </c>
      <c r="B26" s="27"/>
      <c r="C26" s="27"/>
      <c r="D26" s="27"/>
      <c r="E26" s="76"/>
      <c r="F26" s="77"/>
      <c r="G26" s="78"/>
      <c r="H26" s="28" t="s">
        <v>11</v>
      </c>
      <c r="I26" s="29">
        <f>SUM(I8:I25)</f>
        <v>0</v>
      </c>
      <c r="J26" s="27"/>
      <c r="K26" s="29"/>
    </row>
    <row r="27" spans="1:11" s="14" customFormat="1" ht="17.100000000000001" customHeight="1" x14ac:dyDescent="0.2">
      <c r="A27" s="30" t="s">
        <v>12</v>
      </c>
      <c r="B27" s="31"/>
      <c r="C27" s="31"/>
      <c r="D27" s="31"/>
      <c r="E27" s="31"/>
      <c r="F27" s="31"/>
      <c r="G27" s="31"/>
      <c r="H27" s="32" t="s">
        <v>13</v>
      </c>
      <c r="I27" s="29">
        <f>I28+I26</f>
        <v>0</v>
      </c>
      <c r="J27" s="33"/>
      <c r="K27" s="34">
        <f>SUM(K9:K26)</f>
        <v>0</v>
      </c>
    </row>
    <row r="28" spans="1:11" s="14" customFormat="1" ht="17.100000000000001" customHeight="1" x14ac:dyDescent="0.2">
      <c r="A28" s="73" t="s">
        <v>14</v>
      </c>
      <c r="B28" s="74"/>
      <c r="C28" s="74"/>
      <c r="D28" s="74"/>
      <c r="E28" s="74"/>
      <c r="F28" s="74"/>
      <c r="G28" s="74"/>
      <c r="H28" s="75"/>
      <c r="I28" s="29">
        <v>0</v>
      </c>
      <c r="J28" s="33"/>
      <c r="K28" s="34"/>
    </row>
    <row r="29" spans="1:11" s="14" customFormat="1" ht="17.100000000000001" customHeight="1" x14ac:dyDescent="0.2">
      <c r="A29" s="73" t="s">
        <v>15</v>
      </c>
      <c r="B29" s="74"/>
      <c r="C29" s="74"/>
      <c r="D29" s="74"/>
      <c r="E29" s="74"/>
      <c r="F29" s="74"/>
      <c r="G29" s="74"/>
      <c r="H29" s="75"/>
      <c r="I29" s="29"/>
      <c r="J29" s="33"/>
      <c r="K29" s="34"/>
    </row>
    <row r="30" spans="1:11" s="14" customFormat="1" ht="17.100000000000001" customHeight="1" x14ac:dyDescent="0.2">
      <c r="A30" s="73" t="s">
        <v>16</v>
      </c>
      <c r="B30" s="74"/>
      <c r="C30" s="74"/>
      <c r="D30" s="74"/>
      <c r="E30" s="74"/>
      <c r="F30" s="74"/>
      <c r="G30" s="74"/>
      <c r="H30" s="75"/>
      <c r="I30" s="29">
        <v>20000</v>
      </c>
      <c r="J30" s="33">
        <v>3.52</v>
      </c>
      <c r="K30" s="34"/>
    </row>
    <row r="31" spans="1:11" s="14" customFormat="1" ht="17.100000000000001" customHeight="1" x14ac:dyDescent="0.2">
      <c r="A31" s="73" t="s">
        <v>17</v>
      </c>
      <c r="B31" s="74"/>
      <c r="C31" s="74"/>
      <c r="D31" s="74"/>
      <c r="E31" s="74"/>
      <c r="F31" s="74"/>
      <c r="G31" s="74"/>
      <c r="H31" s="75"/>
      <c r="I31" s="29"/>
      <c r="J31" s="33">
        <v>1.96</v>
      </c>
      <c r="K31" s="34"/>
    </row>
    <row r="32" spans="1:11" s="14" customFormat="1" ht="17.100000000000001" customHeight="1" x14ac:dyDescent="0.2">
      <c r="A32" s="73" t="s">
        <v>20</v>
      </c>
      <c r="B32" s="74"/>
      <c r="C32" s="74"/>
      <c r="D32" s="74"/>
      <c r="E32" s="74"/>
      <c r="F32" s="74"/>
      <c r="G32" s="74"/>
      <c r="H32" s="75"/>
      <c r="I32" s="29"/>
      <c r="J32" s="33"/>
      <c r="K32" s="34"/>
    </row>
    <row r="33" spans="1:11" s="14" customFormat="1" ht="17.100000000000001" customHeight="1" x14ac:dyDescent="0.2">
      <c r="A33" s="35" t="s">
        <v>18</v>
      </c>
      <c r="B33" s="36"/>
      <c r="C33" s="36"/>
      <c r="D33" s="36"/>
      <c r="E33" s="36"/>
      <c r="F33" s="36"/>
      <c r="G33" s="36"/>
      <c r="H33" s="36"/>
      <c r="I33" s="37"/>
      <c r="J33" s="38"/>
      <c r="K33" s="39"/>
    </row>
    <row r="34" spans="1:11" x14ac:dyDescent="0.2">
      <c r="A34" s="40"/>
      <c r="B34" s="2"/>
      <c r="C34" s="2"/>
      <c r="D34" s="2"/>
      <c r="E34" s="41"/>
      <c r="F34" s="2"/>
      <c r="G34" s="2"/>
      <c r="H34" s="2"/>
      <c r="I34" s="41"/>
      <c r="J34" s="2"/>
      <c r="K34" s="42"/>
    </row>
    <row r="35" spans="1:11" s="43" customFormat="1" x14ac:dyDescent="0.2">
      <c r="A35" s="40" t="s">
        <v>5</v>
      </c>
      <c r="B35" s="2"/>
      <c r="C35" s="2"/>
      <c r="D35" s="2"/>
      <c r="E35" s="40" t="s">
        <v>19</v>
      </c>
      <c r="F35" s="2"/>
      <c r="G35" s="2"/>
      <c r="H35" s="2"/>
      <c r="I35" s="40" t="s">
        <v>6</v>
      </c>
      <c r="J35" s="2"/>
      <c r="K35" s="42"/>
    </row>
    <row r="36" spans="1:11" ht="13.5" thickBot="1" x14ac:dyDescent="0.25">
      <c r="A36" s="44"/>
      <c r="B36" s="45"/>
      <c r="C36" s="45"/>
      <c r="D36" s="45"/>
      <c r="E36" s="44"/>
      <c r="F36" s="45"/>
      <c r="G36" s="45"/>
      <c r="H36" s="45"/>
      <c r="I36" s="44"/>
      <c r="J36" s="45"/>
      <c r="K36" s="46"/>
    </row>
    <row r="51" spans="1:7" x14ac:dyDescent="0.2">
      <c r="A51" s="47">
        <f>I28+I8</f>
        <v>0</v>
      </c>
      <c r="B51" s="47">
        <f>I30-A51</f>
        <v>20000</v>
      </c>
      <c r="C51" s="47">
        <f>I10-B51</f>
        <v>-20000</v>
      </c>
      <c r="D51" s="47">
        <f>A51-$I$30</f>
        <v>-20000</v>
      </c>
      <c r="E51" s="47">
        <f>IF(A51&lt;$I$30,I8*$J$30,0)</f>
        <v>0</v>
      </c>
      <c r="F51" s="47">
        <f>IF(D51&gt;0,IF(D51&lt;I8,D51*$J$31,I8*$J$31),D51*$J$31)</f>
        <v>-39200</v>
      </c>
      <c r="G51" s="47">
        <f>IF(A51&gt;$I$30,IF(D51&gt;0,IF(D51&lt;I8,(I8-D51)*$J$30,0),0),0)</f>
        <v>0</v>
      </c>
    </row>
    <row r="52" spans="1:7" x14ac:dyDescent="0.2">
      <c r="A52" s="47"/>
      <c r="B52" s="47"/>
      <c r="C52" s="47"/>
      <c r="D52" s="47"/>
      <c r="E52" s="47"/>
      <c r="F52" s="47"/>
      <c r="G52" s="47"/>
    </row>
    <row r="53" spans="1:7" x14ac:dyDescent="0.2">
      <c r="A53" s="47">
        <f>A51+I10</f>
        <v>0</v>
      </c>
      <c r="B53" s="47">
        <f>I30-A53</f>
        <v>20000</v>
      </c>
      <c r="C53" s="47">
        <f>I12-B53</f>
        <v>-20000</v>
      </c>
      <c r="D53" s="47">
        <f>A53-$I$30</f>
        <v>-20000</v>
      </c>
      <c r="E53" s="47">
        <f>IF(A53&lt;$I$30,I10*$J$30,0)</f>
        <v>0</v>
      </c>
      <c r="F53" s="47">
        <f>IF(D53&gt;0,IF(D53&lt;I10,D53*$J$31,I10*$J$31),D53*$J$31)</f>
        <v>-39200</v>
      </c>
      <c r="G53" s="47">
        <f>IF(A53&gt;$I$30,IF(D53&gt;0,IF(D53&lt;I10,(I10-D53)*$J$30,0),0),0)</f>
        <v>0</v>
      </c>
    </row>
    <row r="54" spans="1:7" x14ac:dyDescent="0.2">
      <c r="A54" s="47"/>
      <c r="B54" s="47"/>
      <c r="C54" s="47"/>
      <c r="D54" s="47"/>
      <c r="E54" s="47"/>
      <c r="F54" s="47"/>
      <c r="G54" s="47"/>
    </row>
    <row r="55" spans="1:7" x14ac:dyDescent="0.2">
      <c r="A55" s="47">
        <f>A53+I12</f>
        <v>0</v>
      </c>
      <c r="B55" s="47">
        <f>$I$30-A55</f>
        <v>20000</v>
      </c>
      <c r="C55" s="47">
        <f>I14-B55</f>
        <v>-20000</v>
      </c>
      <c r="D55" s="47">
        <f>A55-$I$30</f>
        <v>-20000</v>
      </c>
      <c r="E55" s="47">
        <f>IF(A55&lt;$I$30,I12*$J$30,0)</f>
        <v>0</v>
      </c>
      <c r="F55" s="47">
        <f>IF(D55&gt;0,IF(D55&lt;I12,D55*$J$31,I12*$J$31),D55*$J$31)</f>
        <v>-39200</v>
      </c>
      <c r="G55" s="47">
        <f>IF(A55&gt;$I$30,IF(D55&gt;0,IF(D55&lt;I12,(I12-D55)*$J$30,0),0),0)</f>
        <v>0</v>
      </c>
    </row>
    <row r="56" spans="1:7" x14ac:dyDescent="0.2">
      <c r="A56" s="47"/>
      <c r="B56" s="47"/>
      <c r="C56" s="47"/>
      <c r="D56" s="47"/>
      <c r="E56" s="47"/>
      <c r="F56" s="47"/>
      <c r="G56" s="47"/>
    </row>
    <row r="57" spans="1:7" x14ac:dyDescent="0.2">
      <c r="A57" s="47">
        <f>A55+I14</f>
        <v>0</v>
      </c>
      <c r="B57" s="47">
        <f>$I$30-A57</f>
        <v>20000</v>
      </c>
      <c r="C57" s="47">
        <f>I16-B57</f>
        <v>-20000</v>
      </c>
      <c r="D57" s="47">
        <f>A57-$I$30</f>
        <v>-20000</v>
      </c>
      <c r="E57" s="47">
        <f>IF(A57&lt;$I$30,I14*$J$30,0)</f>
        <v>0</v>
      </c>
      <c r="F57" s="47">
        <f>IF(D57&gt;0,IF(D57&lt;I14,D57*$J$31,I14*$J$31),D57*$J$31)</f>
        <v>-39200</v>
      </c>
      <c r="G57" s="47">
        <f>IF(A57&gt;$I$30,IF(D57&gt;0,IF(D57&lt;I14,(I14-D57)*$J$30,0),0),0)</f>
        <v>0</v>
      </c>
    </row>
    <row r="58" spans="1:7" x14ac:dyDescent="0.2">
      <c r="A58" s="47"/>
      <c r="B58" s="47"/>
      <c r="C58" s="47"/>
      <c r="D58" s="47"/>
      <c r="E58" s="47"/>
      <c r="F58" s="47"/>
      <c r="G58" s="47"/>
    </row>
    <row r="59" spans="1:7" x14ac:dyDescent="0.2">
      <c r="A59" s="47">
        <f>A57+I16</f>
        <v>0</v>
      </c>
      <c r="B59" s="47">
        <f>$I$30-A59</f>
        <v>20000</v>
      </c>
      <c r="C59" s="47">
        <f>I18-B59</f>
        <v>-20000</v>
      </c>
      <c r="D59" s="47">
        <f>A59-$I$30</f>
        <v>-20000</v>
      </c>
      <c r="E59" s="47">
        <f>IF(A59&lt;$I$30,I16*$J$30,0)</f>
        <v>0</v>
      </c>
      <c r="F59" s="47">
        <f>IF(D59&gt;0,IF(D59&lt;I16,D59*$J$31,I16*$J$31),D59*$J$31)</f>
        <v>-39200</v>
      </c>
      <c r="G59" s="47">
        <f>IF(A59&gt;$I$30,IF(D59&gt;0,IF(D59&lt;I16,(I16-D59)*$J$30,0),0),0)</f>
        <v>0</v>
      </c>
    </row>
    <row r="60" spans="1:7" x14ac:dyDescent="0.2">
      <c r="A60" s="47"/>
      <c r="B60" s="47"/>
      <c r="C60" s="47"/>
      <c r="D60" s="47"/>
      <c r="E60" s="47"/>
      <c r="F60" s="47"/>
      <c r="G60" s="47"/>
    </row>
    <row r="61" spans="1:7" x14ac:dyDescent="0.2">
      <c r="A61" s="47">
        <f>A59+I18</f>
        <v>0</v>
      </c>
      <c r="B61" s="47">
        <f>$I$30-A61</f>
        <v>20000</v>
      </c>
      <c r="C61" s="47">
        <f>I20-B61</f>
        <v>-20000</v>
      </c>
      <c r="D61" s="47">
        <f>A61-$I$30</f>
        <v>-20000</v>
      </c>
      <c r="E61" s="47">
        <f>IF(A61&lt;$I$30,I18*$J$30,0)</f>
        <v>0</v>
      </c>
      <c r="F61" s="47">
        <f>IF(D61&gt;0,IF(D61&lt;I18,D61*$J$31,I18*$J$31),D61*$J$31)</f>
        <v>-39200</v>
      </c>
      <c r="G61" s="47">
        <f>IF(A61&gt;$I$30,IF(D61&gt;0,IF(D61&lt;I18,(I18-D61)*$J$30,0),0),0)</f>
        <v>0</v>
      </c>
    </row>
    <row r="62" spans="1:7" x14ac:dyDescent="0.2">
      <c r="A62" s="47"/>
      <c r="B62" s="47"/>
      <c r="C62" s="47"/>
      <c r="D62" s="47"/>
      <c r="E62" s="47"/>
      <c r="F62" s="47"/>
      <c r="G62" s="47"/>
    </row>
    <row r="63" spans="1:7" x14ac:dyDescent="0.2">
      <c r="A63" s="47">
        <f>A61+I20</f>
        <v>0</v>
      </c>
      <c r="B63" s="47">
        <f>$I$30-A63</f>
        <v>20000</v>
      </c>
      <c r="C63" s="47">
        <f>I22-B63</f>
        <v>-20000</v>
      </c>
      <c r="D63" s="47">
        <f>A63-$I$30</f>
        <v>-20000</v>
      </c>
      <c r="E63" s="47">
        <f>IF(A63&lt;$I$30,I20*$J$30,0)</f>
        <v>0</v>
      </c>
      <c r="F63" s="47">
        <f>IF(D63&gt;0,IF(D63&lt;I20,D63*$J$31,I20*$J$31),D63*$J$31)</f>
        <v>-39200</v>
      </c>
      <c r="G63" s="47">
        <f>IF(A63&gt;$I$30,IF(D63&gt;0,IF(D63&lt;I20,(I20-D63)*$J$30,0),0),0)</f>
        <v>0</v>
      </c>
    </row>
    <row r="64" spans="1:7" x14ac:dyDescent="0.2">
      <c r="A64" s="47"/>
      <c r="B64" s="47"/>
      <c r="C64" s="47"/>
      <c r="D64" s="47"/>
      <c r="E64" s="47"/>
      <c r="F64" s="47"/>
      <c r="G64" s="47"/>
    </row>
    <row r="65" spans="1:7" x14ac:dyDescent="0.2">
      <c r="A65" s="47">
        <f>A63+I22</f>
        <v>0</v>
      </c>
      <c r="B65" s="47">
        <f>$I$30-A65</f>
        <v>20000</v>
      </c>
      <c r="C65" s="47">
        <f>I24-B65</f>
        <v>-20000</v>
      </c>
      <c r="D65" s="47">
        <f>A65-$I$30</f>
        <v>-20000</v>
      </c>
      <c r="E65" s="47">
        <f>IF(A65&lt;$I$30,I22*$J$30,0)</f>
        <v>0</v>
      </c>
      <c r="F65" s="47">
        <f>IF(D65&gt;0,IF(D65&lt;I22,D65*$J$31,I22*$J$31),D65*$J$31)</f>
        <v>-39200</v>
      </c>
      <c r="G65" s="47">
        <f>IF(A65&gt;$I$30,IF(D65&gt;0,IF(D65&lt;I22,(I22-D65)*$J$30,0),0),0)</f>
        <v>0</v>
      </c>
    </row>
    <row r="66" spans="1:7" x14ac:dyDescent="0.2">
      <c r="A66" s="47"/>
      <c r="B66" s="47"/>
      <c r="C66" s="47"/>
      <c r="D66" s="47"/>
      <c r="E66" s="47"/>
      <c r="F66" s="47"/>
      <c r="G66" s="47"/>
    </row>
    <row r="67" spans="1:7" x14ac:dyDescent="0.2">
      <c r="A67" s="47">
        <f>A65+I24</f>
        <v>0</v>
      </c>
      <c r="B67" s="47">
        <f>$I$30-A67</f>
        <v>20000</v>
      </c>
      <c r="C67" s="47">
        <f>I26-B67</f>
        <v>-20000</v>
      </c>
      <c r="D67" s="47">
        <f>A67-$I$30</f>
        <v>-20000</v>
      </c>
      <c r="E67" s="47">
        <f>IF(A67&lt;$I$30,I24*$J$30,0)</f>
        <v>0</v>
      </c>
      <c r="F67" s="47">
        <f>IF(D67&gt;0,IF(D67&lt;I24,D67*$J$31,I24*$J$31),D67*$J$31)</f>
        <v>-39200</v>
      </c>
      <c r="G67" s="47">
        <f>IF(A67&gt;$I$30,IF(D67&gt;0,IF(D67&lt;I24,(I24-D67)*$J$30,0),0),0)</f>
        <v>0</v>
      </c>
    </row>
  </sheetData>
  <sheetProtection selectLockedCells="1"/>
  <mergeCells count="45">
    <mergeCell ref="I24:I25"/>
    <mergeCell ref="B24:E25"/>
    <mergeCell ref="F24:H25"/>
    <mergeCell ref="F10:H11"/>
    <mergeCell ref="F12:H13"/>
    <mergeCell ref="F14:H15"/>
    <mergeCell ref="F16:H17"/>
    <mergeCell ref="A30:H30"/>
    <mergeCell ref="A31:H31"/>
    <mergeCell ref="A32:H32"/>
    <mergeCell ref="E26:G26"/>
    <mergeCell ref="A24:A25"/>
    <mergeCell ref="A28:H28"/>
    <mergeCell ref="A29:H29"/>
    <mergeCell ref="I22:I23"/>
    <mergeCell ref="B22:E23"/>
    <mergeCell ref="F22:H23"/>
    <mergeCell ref="A20:A21"/>
    <mergeCell ref="I20:I21"/>
    <mergeCell ref="B20:E21"/>
    <mergeCell ref="F20:H21"/>
    <mergeCell ref="A22:A23"/>
    <mergeCell ref="I18:I19"/>
    <mergeCell ref="F18:H19"/>
    <mergeCell ref="B18:E19"/>
    <mergeCell ref="A16:A17"/>
    <mergeCell ref="I16:I17"/>
    <mergeCell ref="A18:A19"/>
    <mergeCell ref="I12:I13"/>
    <mergeCell ref="B12:E13"/>
    <mergeCell ref="B14:E15"/>
    <mergeCell ref="B16:E17"/>
    <mergeCell ref="A10:A11"/>
    <mergeCell ref="I10:I11"/>
    <mergeCell ref="B10:E11"/>
    <mergeCell ref="A14:A15"/>
    <mergeCell ref="I14:I15"/>
    <mergeCell ref="A12:A13"/>
    <mergeCell ref="F5:I5"/>
    <mergeCell ref="B7:E7"/>
    <mergeCell ref="F7:H7"/>
    <mergeCell ref="A8:A9"/>
    <mergeCell ref="I8:I9"/>
    <mergeCell ref="B8:E9"/>
    <mergeCell ref="F8:H9"/>
  </mergeCells>
  <pageMargins left="0" right="0" top="0.39370078740157483" bottom="0.39370078740157483" header="0" footer="0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Måned 2020</vt:lpstr>
    </vt:vector>
  </TitlesOfParts>
  <Company>Datacenter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Petersen</dc:creator>
  <dc:description>Arket er venligt stillet til rådighed af Allan Petersen fra PLI Forsikringsmæglere.</dc:description>
  <cp:lastModifiedBy>Anja Lysholm</cp:lastModifiedBy>
  <cp:lastPrinted>2019-12-23T17:26:39Z</cp:lastPrinted>
  <dcterms:created xsi:type="dcterms:W3CDTF">2005-11-28T10:27:56Z</dcterms:created>
  <dcterms:modified xsi:type="dcterms:W3CDTF">2019-12-23T17:28:06Z</dcterms:modified>
</cp:coreProperties>
</file>